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28.199\Condivisa\SVINCOLO prezzo massimo cessione\"/>
    </mc:Choice>
  </mc:AlternateContent>
  <xr:revisionPtr revIDLastSave="0" documentId="13_ncr:1_{9A9E7A90-6714-4476-8846-8C16FFDEA3EF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Comma48" sheetId="1" r:id="rId1"/>
    <sheet name="Svincolo dir. proprietà" sheetId="2" r:id="rId2"/>
    <sheet name="Svincolo dir. superficie" sheetId="4" r:id="rId3"/>
  </sheets>
  <definedNames>
    <definedName name="_xlnm.Print_Area" localSheetId="0">Comma48!$A$1:$J$63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1" i="1" l="1"/>
  <c r="I43" i="1"/>
  <c r="D47" i="1" s="1"/>
  <c r="J30" i="1" l="1"/>
  <c r="J25" i="1"/>
  <c r="B7" i="4" l="1"/>
  <c r="B6" i="2"/>
  <c r="I53" i="1"/>
  <c r="I54" i="1"/>
  <c r="I52" i="1"/>
  <c r="I51" i="1"/>
  <c r="J31" i="1"/>
  <c r="J32" i="1" s="1"/>
  <c r="A14" i="1"/>
  <c r="I14" i="1" s="1"/>
  <c r="E36" i="1" l="1"/>
  <c r="A36" i="1"/>
  <c r="I55" i="1"/>
  <c r="A18" i="1"/>
  <c r="I18" i="1" s="1"/>
  <c r="I19" i="1" s="1"/>
  <c r="I36" i="1" l="1"/>
  <c r="A39" i="1" s="1"/>
  <c r="I39" i="1" s="1"/>
  <c r="A47" i="1" s="1"/>
  <c r="G47" i="1" s="1"/>
  <c r="I47" i="1" s="1"/>
  <c r="I58" i="1" s="1"/>
  <c r="I59" i="1" s="1"/>
  <c r="B5" i="2" l="1"/>
  <c r="B6" i="4" s="1"/>
  <c r="I61" i="1"/>
  <c r="I62" i="1" s="1"/>
  <c r="B11" i="4" l="1"/>
  <c r="B12" i="4" s="1"/>
  <c r="B10" i="2"/>
</calcChain>
</file>

<file path=xl/sharedStrings.xml><?xml version="1.0" encoding="utf-8"?>
<sst xmlns="http://schemas.openxmlformats.org/spreadsheetml/2006/main" count="79" uniqueCount="59">
  <si>
    <t>Dati Catastali Lotto</t>
  </si>
  <si>
    <t>Volume dei Fabbricati</t>
  </si>
  <si>
    <t>Area di sedime dei Fabbricati</t>
  </si>
  <si>
    <t>Superficie Fabbricati</t>
  </si>
  <si>
    <t>h media</t>
  </si>
  <si>
    <t>Totale MC.</t>
  </si>
  <si>
    <t>Totale Mq.</t>
  </si>
  <si>
    <t>arrotondato</t>
  </si>
  <si>
    <t>Valore di Mercato ( €/mq)</t>
  </si>
  <si>
    <t>Minimo</t>
  </si>
  <si>
    <t>Massimo</t>
  </si>
  <si>
    <t>A/3 Abitazizoni di tipo economico</t>
  </si>
  <si>
    <t>Valutazione borsino immobiliare</t>
  </si>
  <si>
    <t>Valore medio di mercato</t>
  </si>
  <si>
    <t>Totale Valore</t>
  </si>
  <si>
    <t>Media</t>
  </si>
  <si>
    <t>Valore Medio di Mercato</t>
  </si>
  <si>
    <t>Totali</t>
  </si>
  <si>
    <t>Millesimi</t>
  </si>
  <si>
    <t>Valutazione Agenzia delle Entrate - OMI</t>
  </si>
  <si>
    <t>Area Complessiva Lotto (mq)</t>
  </si>
  <si>
    <t>Area si sedime fabbricati (mq)</t>
  </si>
  <si>
    <t>Area Pertinenziale (mq)</t>
  </si>
  <si>
    <t>Oneri rivalutati</t>
  </si>
  <si>
    <t>Indice di rivalutazione</t>
  </si>
  <si>
    <t>Oneri iniziali versati</t>
  </si>
  <si>
    <t>Totale Rivalutato</t>
  </si>
  <si>
    <t>Arrotondato</t>
  </si>
  <si>
    <t>Calcolo CRV</t>
  </si>
  <si>
    <t>Corrispettivo risultante dall'applicazione dell'articolo 31, comma 48, della legge n. 448 del 1998</t>
  </si>
  <si>
    <t>QM</t>
  </si>
  <si>
    <t>Quota millesimale dell'unita' immobiliare</t>
  </si>
  <si>
    <t>ADC</t>
  </si>
  <si>
    <t>Numero degli anni di durata della convenzione</t>
  </si>
  <si>
    <t>ATC</t>
  </si>
  <si>
    <t>CRV</t>
  </si>
  <si>
    <t>Numero di anni, o frazione di essi, trascorsi dalla data distipula della convenzione, fino alla durata massima della convenzione</t>
  </si>
  <si>
    <t>CRVs</t>
  </si>
  <si>
    <t>In caso di convenzione avente ad oggetto la cessione del diritto di superficie e durata compresa tra 60 e 99 anni</t>
  </si>
  <si>
    <t>Calcolo CRVs</t>
  </si>
  <si>
    <t>Le celle evidenziate in giallo sono da compilare</t>
  </si>
  <si>
    <t>&lt;- è necessario inserire anche eventuali pertinenze e parti condominiali specificatamente accastate</t>
  </si>
  <si>
    <t>Incidenza Area</t>
  </si>
  <si>
    <t>CC Comma 48</t>
  </si>
  <si>
    <t>Svincolo diritto di proprietà</t>
  </si>
  <si>
    <t>Svincolo diritto di superficie</t>
  </si>
  <si>
    <t>pro quota millesimale</t>
  </si>
  <si>
    <t>VALORE VENALE DEL BENE</t>
  </si>
  <si>
    <t xml:space="preserve">REDDITO DOMINICALE TERRENO  RIVALUTATO </t>
  </si>
  <si>
    <t>Reddito dominicale €</t>
  </si>
  <si>
    <t>coefficiente di rivalutazione</t>
  </si>
  <si>
    <t>+25% x 135</t>
  </si>
  <si>
    <t>valore venale</t>
  </si>
  <si>
    <t>Reddito dominicale rivalutato</t>
  </si>
  <si>
    <t>media</t>
  </si>
  <si>
    <t xml:space="preserve">fg.      p.lla                                                </t>
  </si>
  <si>
    <t>calcolo valore immobiliare - art. 31 comma 48 L. 448/1998 e s.m. e i.</t>
  </si>
  <si>
    <t xml:space="preserve"> corrispettivo art.5 bis c.1 D.Lgs n. 333 del 11/07/1992 </t>
  </si>
  <si>
    <t>Corrispettivo delle aree determinato secondo l'art.31 comma 48 della legge 448/1998 e s.m.e 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</si>
</sst>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8" formatCode="#,##0.00\ &quot;€&quot;;[Red]\-#,##0.00\ &quot;€&quot;"/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&quot;€&quot;\ * #,##0.00_-;\-&quot;€&quot;\ * #,##0.00_-;_-&quot;€&quot;\ * &quot;-&quot;??_-;_-@_-"/>
    <numFmt numFmtId="165" formatCode="[$€-2]\ #,##0;[Red]\-[$€-2]\ #,##0"/>
    <numFmt numFmtId="166" formatCode="#,##0.00\ &quot;€&quot;"/>
    <numFmt numFmtId="167" formatCode="_-* #,##0.00\ [$€-410]_-;\-* #,##0.00\ [$€-410]_-;_-* &quot;-&quot;??\ [$€-410]_-;_-@_-"/>
    <numFmt numFmtId="168" formatCode="0.000"/>
  </numFmts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0"/>
      <name val="Calibri"/>
      <family val="2"/>
      <scheme val="minor"/>
    </font>
    <font>
      <sz val="11"/>
      <color theme="1"/>
      <name val="Times New Roman"/>
      <family val="1"/>
    </font>
    <font>
      <sz val="9"/>
      <color theme="1"/>
      <name val="Times New Roman"/>
      <family val="1"/>
    </font>
    <font>
      <sz val="8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4"/>
      <name val="Calibri"/>
      <family val="2"/>
      <scheme val="minor"/>
    </font>
    <font>
      <sz val="7"/>
      <name val="Calibri"/>
      <family val="2"/>
      <scheme val="minor"/>
    </font>
    <font>
      <sz val="8"/>
      <name val="Calibri"/>
      <family val="2"/>
      <scheme val="minor"/>
    </font>
    <font>
      <i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</fills>
  <borders count="28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</cellStyleXfs>
  <cellXfs count="147">
    <xf numFmtId="0" fontId="0" fillId="0" borderId="0" xfId="0"/>
    <xf numFmtId="0" fontId="0" fillId="0" borderId="12" xfId="0" applyBorder="1"/>
    <xf numFmtId="0" fontId="0" fillId="0" borderId="18" xfId="0" applyBorder="1"/>
    <xf numFmtId="0" fontId="0" fillId="0" borderId="19" xfId="0" applyBorder="1"/>
    <xf numFmtId="0" fontId="4" fillId="0" borderId="0" xfId="0" applyFont="1"/>
    <xf numFmtId="0" fontId="4" fillId="0" borderId="0" xfId="0" applyFont="1" applyAlignment="1">
      <alignment horizontal="right"/>
    </xf>
    <xf numFmtId="8" fontId="4" fillId="0" borderId="0" xfId="0" applyNumberFormat="1" applyFont="1"/>
    <xf numFmtId="0" fontId="7" fillId="0" borderId="0" xfId="0" applyFont="1"/>
    <xf numFmtId="44" fontId="1" fillId="0" borderId="1" xfId="0" applyNumberFormat="1" applyFont="1" applyBorder="1"/>
    <xf numFmtId="0" fontId="11" fillId="0" borderId="0" xfId="0" applyFont="1" applyAlignment="1">
      <alignment horizontal="center"/>
    </xf>
    <xf numFmtId="0" fontId="11" fillId="0" borderId="0" xfId="0" applyFont="1"/>
    <xf numFmtId="0" fontId="12" fillId="0" borderId="0" xfId="0" applyFont="1"/>
    <xf numFmtId="0" fontId="11" fillId="0" borderId="1" xfId="0" applyFont="1" applyBorder="1" applyAlignment="1">
      <alignment horizontal="center"/>
    </xf>
    <xf numFmtId="44" fontId="14" fillId="0" borderId="1" xfId="0" applyNumberFormat="1" applyFont="1" applyBorder="1"/>
    <xf numFmtId="0" fontId="13" fillId="0" borderId="0" xfId="0" applyFont="1" applyAlignment="1"/>
    <xf numFmtId="0" fontId="11" fillId="0" borderId="25" xfId="0" applyFont="1" applyBorder="1" applyAlignment="1">
      <alignment horizontal="center"/>
    </xf>
    <xf numFmtId="0" fontId="11" fillId="0" borderId="25" xfId="0" applyFont="1" applyBorder="1"/>
    <xf numFmtId="0" fontId="12" fillId="0" borderId="25" xfId="0" applyFont="1" applyBorder="1"/>
    <xf numFmtId="44" fontId="11" fillId="0" borderId="25" xfId="0" applyNumberFormat="1" applyFont="1" applyBorder="1"/>
    <xf numFmtId="0" fontId="11" fillId="2" borderId="25" xfId="0" applyFont="1" applyFill="1" applyBorder="1"/>
    <xf numFmtId="0" fontId="12" fillId="0" borderId="25" xfId="0" applyFont="1" applyBorder="1" applyAlignment="1">
      <alignment wrapText="1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0" fillId="0" borderId="0" xfId="0"/>
    <xf numFmtId="0" fontId="0" fillId="0" borderId="0" xfId="0" applyBorder="1"/>
    <xf numFmtId="164" fontId="4" fillId="0" borderId="0" xfId="0" applyNumberFormat="1" applyFont="1" applyBorder="1"/>
    <xf numFmtId="0" fontId="4" fillId="0" borderId="0" xfId="0" applyFont="1" applyBorder="1"/>
    <xf numFmtId="0" fontId="4" fillId="0" borderId="0" xfId="0" applyFont="1" applyBorder="1" applyAlignment="1">
      <alignment horizontal="right"/>
    </xf>
    <xf numFmtId="8" fontId="4" fillId="0" borderId="0" xfId="0" applyNumberFormat="1" applyFont="1" applyBorder="1"/>
    <xf numFmtId="165" fontId="11" fillId="0" borderId="1" xfId="0" applyNumberFormat="1" applyFont="1" applyBorder="1" applyAlignment="1">
      <alignment horizontal="right"/>
    </xf>
    <xf numFmtId="44" fontId="15" fillId="0" borderId="1" xfId="0" applyNumberFormat="1" applyFont="1" applyBorder="1"/>
    <xf numFmtId="0" fontId="5" fillId="0" borderId="1" xfId="0" applyFont="1" applyBorder="1" applyAlignment="1">
      <alignment horizontal="center"/>
    </xf>
    <xf numFmtId="0" fontId="7" fillId="0" borderId="0" xfId="0" applyFont="1" applyBorder="1"/>
    <xf numFmtId="0" fontId="16" fillId="0" borderId="0" xfId="0" applyFont="1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18" fillId="0" borderId="0" xfId="0" applyFont="1" applyAlignment="1"/>
    <xf numFmtId="0" fontId="6" fillId="0" borderId="5" xfId="0" applyFont="1" applyBorder="1" applyAlignment="1"/>
    <xf numFmtId="0" fontId="6" fillId="0" borderId="5" xfId="0" applyFont="1" applyBorder="1"/>
    <xf numFmtId="0" fontId="6" fillId="0" borderId="0" xfId="0" applyFont="1" applyBorder="1"/>
    <xf numFmtId="0" fontId="17" fillId="0" borderId="0" xfId="0" applyFont="1" applyBorder="1" applyAlignment="1">
      <alignment vertical="top" wrapText="1"/>
    </xf>
    <xf numFmtId="2" fontId="5" fillId="0" borderId="1" xfId="0" applyNumberFormat="1" applyFont="1" applyBorder="1"/>
    <xf numFmtId="0" fontId="6" fillId="0" borderId="13" xfId="0" applyFont="1" applyBorder="1"/>
    <xf numFmtId="0" fontId="6" fillId="0" borderId="11" xfId="0" applyFont="1" applyBorder="1"/>
    <xf numFmtId="2" fontId="5" fillId="0" borderId="24" xfId="0" applyNumberFormat="1" applyFont="1" applyBorder="1"/>
    <xf numFmtId="0" fontId="6" fillId="0" borderId="18" xfId="0" applyFont="1" applyBorder="1"/>
    <xf numFmtId="0" fontId="6" fillId="0" borderId="12" xfId="0" applyFont="1" applyBorder="1"/>
    <xf numFmtId="0" fontId="6" fillId="0" borderId="17" xfId="0" applyFont="1" applyBorder="1"/>
    <xf numFmtId="0" fontId="5" fillId="0" borderId="1" xfId="0" applyFont="1" applyBorder="1" applyAlignment="1">
      <alignment horizontal="center" vertical="center"/>
    </xf>
    <xf numFmtId="0" fontId="6" fillId="0" borderId="2" xfId="0" applyFont="1" applyBorder="1"/>
    <xf numFmtId="0" fontId="6" fillId="0" borderId="3" xfId="0" applyFont="1" applyBorder="1"/>
    <xf numFmtId="0" fontId="6" fillId="0" borderId="4" xfId="0" applyFont="1" applyBorder="1"/>
    <xf numFmtId="0" fontId="6" fillId="0" borderId="6" xfId="0" applyFont="1" applyBorder="1"/>
    <xf numFmtId="0" fontId="6" fillId="0" borderId="7" xfId="0" applyFont="1" applyBorder="1"/>
    <xf numFmtId="0" fontId="19" fillId="0" borderId="9" xfId="0" applyFont="1" applyBorder="1" applyAlignment="1">
      <alignment horizontal="center"/>
    </xf>
    <xf numFmtId="0" fontId="9" fillId="0" borderId="6" xfId="0" applyFont="1" applyBorder="1"/>
    <xf numFmtId="167" fontId="6" fillId="0" borderId="10" xfId="0" applyNumberFormat="1" applyFont="1" applyBorder="1" applyAlignment="1">
      <alignment horizontal="center"/>
    </xf>
    <xf numFmtId="0" fontId="6" fillId="0" borderId="19" xfId="0" applyFont="1" applyBorder="1"/>
    <xf numFmtId="44" fontId="5" fillId="0" borderId="10" xfId="1" applyFont="1" applyBorder="1"/>
    <xf numFmtId="165" fontId="6" fillId="0" borderId="1" xfId="0" applyNumberFormat="1" applyFont="1" applyBorder="1" applyAlignment="1">
      <alignment horizontal="right"/>
    </xf>
    <xf numFmtId="8" fontId="5" fillId="0" borderId="1" xfId="0" applyNumberFormat="1" applyFont="1" applyBorder="1"/>
    <xf numFmtId="166" fontId="5" fillId="0" borderId="1" xfId="0" applyNumberFormat="1" applyFont="1" applyBorder="1"/>
    <xf numFmtId="4" fontId="10" fillId="0" borderId="0" xfId="0" applyNumberFormat="1" applyFont="1" applyBorder="1" applyAlignment="1">
      <alignment horizontal="center"/>
    </xf>
    <xf numFmtId="166" fontId="5" fillId="0" borderId="0" xfId="0" applyNumberFormat="1" applyFont="1" applyBorder="1"/>
    <xf numFmtId="14" fontId="0" fillId="0" borderId="0" xfId="0" applyNumberFormat="1"/>
    <xf numFmtId="0" fontId="6" fillId="0" borderId="24" xfId="0" applyFont="1" applyBorder="1"/>
    <xf numFmtId="0" fontId="5" fillId="0" borderId="1" xfId="0" applyFont="1" applyBorder="1" applyAlignment="1">
      <alignment horizontal="center"/>
    </xf>
    <xf numFmtId="0" fontId="7" fillId="0" borderId="0" xfId="0" applyFont="1" applyAlignment="1">
      <alignment vertical="center"/>
    </xf>
    <xf numFmtId="8" fontId="5" fillId="0" borderId="1" xfId="0" applyNumberFormat="1" applyFont="1" applyBorder="1" applyAlignment="1">
      <alignment vertical="center"/>
    </xf>
    <xf numFmtId="2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8" fontId="6" fillId="0" borderId="0" xfId="0" applyNumberFormat="1" applyFont="1" applyAlignment="1">
      <alignment horizontal="center" vertical="center"/>
    </xf>
    <xf numFmtId="8" fontId="5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9" fontId="5" fillId="0" borderId="1" xfId="0" applyNumberFormat="1" applyFont="1" applyBorder="1" applyAlignment="1">
      <alignment horizontal="center" vertical="center"/>
    </xf>
    <xf numFmtId="166" fontId="5" fillId="0" borderId="1" xfId="0" applyNumberFormat="1" applyFont="1" applyBorder="1" applyAlignment="1">
      <alignment horizontal="center" vertical="center"/>
    </xf>
    <xf numFmtId="44" fontId="5" fillId="0" borderId="1" xfId="0" applyNumberFormat="1" applyFont="1" applyBorder="1"/>
    <xf numFmtId="44" fontId="5" fillId="0" borderId="1" xfId="0" applyNumberFormat="1" applyFont="1" applyFill="1" applyBorder="1"/>
    <xf numFmtId="0" fontId="5" fillId="0" borderId="0" xfId="0" applyFont="1" applyBorder="1" applyAlignment="1">
      <alignment horizontal="center"/>
    </xf>
    <xf numFmtId="0" fontId="5" fillId="0" borderId="1" xfId="0" applyNumberFormat="1" applyFont="1" applyBorder="1"/>
    <xf numFmtId="168" fontId="5" fillId="2" borderId="1" xfId="0" applyNumberFormat="1" applyFont="1" applyFill="1" applyBorder="1" applyAlignment="1">
      <alignment horizont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2" fontId="6" fillId="2" borderId="14" xfId="0" applyNumberFormat="1" applyFont="1" applyFill="1" applyBorder="1" applyAlignment="1">
      <alignment horizontal="center" vertical="center"/>
    </xf>
    <xf numFmtId="2" fontId="6" fillId="2" borderId="15" xfId="0" applyNumberFormat="1" applyFont="1" applyFill="1" applyBorder="1" applyAlignment="1">
      <alignment horizontal="center" vertical="center"/>
    </xf>
    <xf numFmtId="2" fontId="6" fillId="2" borderId="8" xfId="0" applyNumberFormat="1" applyFont="1" applyFill="1" applyBorder="1" applyAlignment="1">
      <alignment horizontal="center" vertical="center"/>
    </xf>
    <xf numFmtId="49" fontId="6" fillId="0" borderId="14" xfId="0" applyNumberFormat="1" applyFont="1" applyBorder="1" applyAlignment="1">
      <alignment horizontal="center" vertical="center"/>
    </xf>
    <xf numFmtId="49" fontId="6" fillId="0" borderId="15" xfId="0" applyNumberFormat="1" applyFont="1" applyBorder="1" applyAlignment="1">
      <alignment horizontal="center" vertical="center"/>
    </xf>
    <xf numFmtId="49" fontId="6" fillId="0" borderId="8" xfId="0" applyNumberFormat="1" applyFont="1" applyBorder="1" applyAlignment="1">
      <alignment horizontal="center" vertical="center"/>
    </xf>
    <xf numFmtId="8" fontId="6" fillId="0" borderId="14" xfId="0" applyNumberFormat="1" applyFont="1" applyBorder="1" applyAlignment="1">
      <alignment horizontal="center" vertical="center"/>
    </xf>
    <xf numFmtId="8" fontId="6" fillId="0" borderId="15" xfId="0" applyNumberFormat="1" applyFont="1" applyBorder="1" applyAlignment="1">
      <alignment horizontal="center" vertical="center"/>
    </xf>
    <xf numFmtId="8" fontId="6" fillId="0" borderId="8" xfId="0" applyNumberFormat="1" applyFont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44" fontId="5" fillId="2" borderId="1" xfId="0" applyNumberFormat="1" applyFont="1" applyFill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44" fontId="6" fillId="0" borderId="0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9" fillId="0" borderId="14" xfId="0" applyFont="1" applyBorder="1" applyAlignment="1">
      <alignment horizontal="center"/>
    </xf>
    <xf numFmtId="0" fontId="9" fillId="0" borderId="15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9" fillId="0" borderId="14" xfId="0" applyFont="1" applyBorder="1" applyAlignment="1">
      <alignment horizontal="center"/>
    </xf>
    <xf numFmtId="0" fontId="19" fillId="0" borderId="8" xfId="0" applyFont="1" applyBorder="1" applyAlignment="1">
      <alignment horizontal="center"/>
    </xf>
    <xf numFmtId="0" fontId="17" fillId="0" borderId="25" xfId="0" applyFont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/>
    </xf>
    <xf numFmtId="9" fontId="5" fillId="0" borderId="1" xfId="0" applyNumberFormat="1" applyFont="1" applyBorder="1" applyAlignment="1">
      <alignment horizontal="center"/>
    </xf>
    <xf numFmtId="0" fontId="9" fillId="0" borderId="16" xfId="0" applyFont="1" applyBorder="1" applyAlignment="1">
      <alignment horizontal="center"/>
    </xf>
    <xf numFmtId="0" fontId="9" fillId="0" borderId="17" xfId="0" applyFont="1" applyBorder="1" applyAlignment="1">
      <alignment horizontal="center"/>
    </xf>
    <xf numFmtId="0" fontId="9" fillId="0" borderId="23" xfId="0" applyFont="1" applyBorder="1" applyAlignment="1">
      <alignment horizontal="center"/>
    </xf>
    <xf numFmtId="0" fontId="19" fillId="0" borderId="15" xfId="0" applyFont="1" applyBorder="1" applyAlignment="1">
      <alignment horizontal="center"/>
    </xf>
    <xf numFmtId="44" fontId="6" fillId="2" borderId="14" xfId="1" applyFont="1" applyFill="1" applyBorder="1" applyAlignment="1">
      <alignment horizontal="center"/>
    </xf>
    <xf numFmtId="44" fontId="6" fillId="2" borderId="15" xfId="1" applyFont="1" applyFill="1" applyBorder="1" applyAlignment="1">
      <alignment horizontal="center"/>
    </xf>
    <xf numFmtId="44" fontId="6" fillId="2" borderId="8" xfId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43" fontId="5" fillId="2" borderId="1" xfId="2" applyNumberFormat="1" applyFont="1" applyFill="1" applyBorder="1" applyAlignment="1">
      <alignment horizontal="center"/>
    </xf>
    <xf numFmtId="167" fontId="6" fillId="2" borderId="14" xfId="0" applyNumberFormat="1" applyFont="1" applyFill="1" applyBorder="1" applyAlignment="1">
      <alignment horizontal="center"/>
    </xf>
    <xf numFmtId="167" fontId="6" fillId="2" borderId="8" xfId="0" applyNumberFormat="1" applyFont="1" applyFill="1" applyBorder="1" applyAlignment="1">
      <alignment horizontal="center"/>
    </xf>
    <xf numFmtId="2" fontId="6" fillId="0" borderId="14" xfId="0" applyNumberFormat="1" applyFont="1" applyBorder="1" applyAlignment="1">
      <alignment horizontal="center"/>
    </xf>
    <xf numFmtId="8" fontId="6" fillId="0" borderId="14" xfId="0" applyNumberFormat="1" applyFont="1" applyBorder="1" applyAlignment="1">
      <alignment horizontal="center"/>
    </xf>
    <xf numFmtId="167" fontId="6" fillId="2" borderId="15" xfId="0" applyNumberFormat="1" applyFont="1" applyFill="1" applyBorder="1" applyAlignment="1">
      <alignment horizontal="center"/>
    </xf>
    <xf numFmtId="0" fontId="2" fillId="0" borderId="14" xfId="0" applyFont="1" applyBorder="1" applyAlignment="1">
      <alignment horizontal="right"/>
    </xf>
    <xf numFmtId="0" fontId="2" fillId="0" borderId="15" xfId="0" applyFont="1" applyBorder="1" applyAlignment="1">
      <alignment horizontal="right"/>
    </xf>
    <xf numFmtId="0" fontId="2" fillId="0" borderId="23" xfId="0" applyFont="1" applyBorder="1" applyAlignment="1">
      <alignment horizontal="right"/>
    </xf>
    <xf numFmtId="0" fontId="1" fillId="0" borderId="25" xfId="0" applyFont="1" applyBorder="1" applyAlignment="1">
      <alignment horizontal="center"/>
    </xf>
    <xf numFmtId="0" fontId="11" fillId="0" borderId="25" xfId="0" applyFont="1" applyBorder="1" applyAlignment="1">
      <alignment horizontal="left"/>
    </xf>
    <xf numFmtId="0" fontId="1" fillId="0" borderId="2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0" xfId="0" applyFont="1" applyAlignment="1">
      <alignment horizontal="center"/>
    </xf>
    <xf numFmtId="44" fontId="5" fillId="0" borderId="0" xfId="0" applyNumberFormat="1" applyFont="1" applyFill="1" applyBorder="1"/>
    <xf numFmtId="0" fontId="5" fillId="0" borderId="1" xfId="0" applyFont="1" applyBorder="1" applyAlignment="1">
      <alignment horizontal="center" wrapText="1"/>
    </xf>
  </cellXfs>
  <cellStyles count="4">
    <cellStyle name="Migliaia" xfId="2" builtinId="3"/>
    <cellStyle name="Normale" xfId="0" builtinId="0"/>
    <cellStyle name="Valuta" xfId="1" builtinId="4"/>
    <cellStyle name="Valuta 2" xfId="3" xr:uid="{3350F8A7-B0C8-40E2-B4B5-39506383A8D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68"/>
  <sheetViews>
    <sheetView tabSelected="1" zoomScale="120" zoomScaleNormal="120" workbookViewId="0">
      <selection activeCell="I67" sqref="I67"/>
    </sheetView>
  </sheetViews>
  <sheetFormatPr defaultRowHeight="15" x14ac:dyDescent="0.25"/>
  <cols>
    <col min="1" max="1" width="6.7109375" customWidth="1"/>
    <col min="2" max="2" width="9.140625" customWidth="1"/>
    <col min="3" max="3" width="11.5703125" bestFit="1" customWidth="1"/>
    <col min="4" max="4" width="9.42578125" bestFit="1" customWidth="1"/>
    <col min="5" max="5" width="11" style="23" bestFit="1" customWidth="1"/>
    <col min="6" max="8" width="9.140625" style="23"/>
    <col min="9" max="9" width="19.85546875" style="23" customWidth="1"/>
    <col min="10" max="10" width="13.140625" customWidth="1"/>
    <col min="11" max="11" width="8.85546875" customWidth="1"/>
    <col min="12" max="12" width="13.28515625" customWidth="1"/>
    <col min="13" max="16" width="9.7109375" customWidth="1"/>
  </cols>
  <sheetData>
    <row r="1" spans="1:16" ht="20.25" thickTop="1" thickBot="1" x14ac:dyDescent="0.35">
      <c r="A1" s="107" t="s">
        <v>56</v>
      </c>
      <c r="B1" s="108"/>
      <c r="C1" s="108"/>
      <c r="D1" s="108"/>
      <c r="E1" s="108"/>
      <c r="F1" s="108"/>
      <c r="G1" s="108"/>
      <c r="H1" s="108"/>
      <c r="I1" s="108"/>
      <c r="J1" s="109"/>
    </row>
    <row r="2" spans="1:16" ht="19.5" thickTop="1" x14ac:dyDescent="0.3">
      <c r="A2" s="34"/>
      <c r="B2" s="34"/>
      <c r="C2" s="34"/>
      <c r="D2" s="34"/>
      <c r="E2" s="34"/>
      <c r="F2" s="34"/>
      <c r="G2" s="34"/>
      <c r="H2" s="34"/>
      <c r="I2" s="34"/>
      <c r="J2" s="34"/>
      <c r="K2" s="22"/>
    </row>
    <row r="3" spans="1:16" x14ac:dyDescent="0.25">
      <c r="A3" s="100" t="s">
        <v>40</v>
      </c>
      <c r="B3" s="100"/>
      <c r="C3" s="100"/>
      <c r="D3" s="100"/>
      <c r="E3" s="100"/>
      <c r="F3" s="100"/>
      <c r="G3" s="100"/>
      <c r="H3" s="100"/>
      <c r="I3" s="100"/>
      <c r="J3" s="100"/>
      <c r="K3" s="22"/>
    </row>
    <row r="4" spans="1:16" ht="19.5" thickBot="1" x14ac:dyDescent="0.35">
      <c r="A4" s="34"/>
      <c r="B4" s="34"/>
      <c r="C4" s="34"/>
      <c r="D4" s="34"/>
      <c r="E4" s="34"/>
      <c r="F4" s="34"/>
      <c r="G4" s="34"/>
      <c r="H4" s="34"/>
      <c r="I4" s="34"/>
      <c r="J4" s="34"/>
      <c r="K4" s="22"/>
    </row>
    <row r="5" spans="1:16" ht="13.15" customHeight="1" thickBot="1" x14ac:dyDescent="0.3">
      <c r="A5" s="106" t="s">
        <v>0</v>
      </c>
      <c r="B5" s="106"/>
      <c r="C5" s="106"/>
      <c r="D5" s="106"/>
      <c r="E5" s="106" t="s">
        <v>20</v>
      </c>
      <c r="F5" s="106"/>
      <c r="G5" s="106"/>
      <c r="H5" s="106"/>
      <c r="I5" s="32" t="s">
        <v>18</v>
      </c>
      <c r="J5" s="22"/>
      <c r="K5" s="22"/>
    </row>
    <row r="6" spans="1:16" ht="24" customHeight="1" thickBot="1" x14ac:dyDescent="0.3">
      <c r="A6" s="117" t="s">
        <v>55</v>
      </c>
      <c r="B6" s="117"/>
      <c r="C6" s="117"/>
      <c r="D6" s="117"/>
      <c r="E6" s="127"/>
      <c r="F6" s="127"/>
      <c r="G6" s="127"/>
      <c r="H6" s="127"/>
      <c r="I6" s="35"/>
      <c r="J6" s="116" t="s">
        <v>41</v>
      </c>
      <c r="K6" s="36"/>
      <c r="L6" s="14"/>
      <c r="M6" s="14"/>
      <c r="N6" s="14"/>
      <c r="O6" s="14"/>
      <c r="P6" s="14"/>
    </row>
    <row r="7" spans="1:16" ht="13.15" customHeight="1" thickBot="1" x14ac:dyDescent="0.3">
      <c r="A7" s="22"/>
      <c r="B7" s="22"/>
      <c r="C7" s="22"/>
      <c r="D7" s="22"/>
      <c r="E7" s="22"/>
      <c r="F7" s="22"/>
      <c r="G7" s="22"/>
      <c r="H7" s="22"/>
      <c r="I7" s="22"/>
      <c r="J7" s="116"/>
      <c r="K7" s="22"/>
    </row>
    <row r="8" spans="1:16" ht="13.15" customHeight="1" thickBot="1" x14ac:dyDescent="0.3">
      <c r="A8" s="106" t="s">
        <v>21</v>
      </c>
      <c r="B8" s="106"/>
      <c r="C8" s="106"/>
      <c r="D8" s="106"/>
      <c r="E8" s="113"/>
      <c r="F8" s="113"/>
      <c r="G8" s="113"/>
      <c r="H8" s="113"/>
      <c r="I8" s="37"/>
      <c r="J8" s="116"/>
      <c r="K8" s="24"/>
    </row>
    <row r="9" spans="1:16" ht="13.15" customHeight="1" thickBot="1" x14ac:dyDescent="0.3">
      <c r="A9" s="38"/>
      <c r="B9" s="39"/>
      <c r="C9" s="39"/>
      <c r="D9" s="39"/>
      <c r="E9" s="39"/>
      <c r="F9" s="39"/>
      <c r="G9" s="39"/>
      <c r="H9" s="65"/>
      <c r="I9" s="38"/>
      <c r="J9" s="116"/>
      <c r="K9" s="22"/>
      <c r="L9" s="24"/>
    </row>
    <row r="10" spans="1:16" ht="13.15" customHeight="1" thickBot="1" x14ac:dyDescent="0.3">
      <c r="A10" s="106" t="s">
        <v>22</v>
      </c>
      <c r="B10" s="106"/>
      <c r="C10" s="106"/>
      <c r="D10" s="106"/>
      <c r="E10" s="113"/>
      <c r="F10" s="113"/>
      <c r="G10" s="113"/>
      <c r="H10" s="113"/>
      <c r="I10" s="37"/>
      <c r="J10" s="116"/>
      <c r="K10" s="22"/>
    </row>
    <row r="11" spans="1:16" ht="13.15" customHeight="1" thickBot="1" x14ac:dyDescent="0.3">
      <c r="A11" s="39"/>
      <c r="B11" s="39"/>
      <c r="C11" s="39"/>
      <c r="D11" s="39"/>
      <c r="E11" s="39"/>
      <c r="F11" s="39"/>
      <c r="G11" s="39"/>
      <c r="H11" s="39"/>
      <c r="I11" s="39"/>
      <c r="J11" s="40"/>
      <c r="K11" s="22"/>
    </row>
    <row r="12" spans="1:16" ht="13.15" customHeight="1" thickBot="1" x14ac:dyDescent="0.3">
      <c r="A12" s="106" t="s">
        <v>1</v>
      </c>
      <c r="B12" s="106"/>
      <c r="C12" s="106"/>
      <c r="D12" s="106"/>
      <c r="E12" s="106"/>
      <c r="F12" s="106"/>
      <c r="G12" s="106"/>
      <c r="H12" s="106"/>
      <c r="I12" s="106"/>
      <c r="J12" s="22"/>
      <c r="K12" s="22"/>
    </row>
    <row r="13" spans="1:16" ht="13.15" customHeight="1" thickBot="1" x14ac:dyDescent="0.3">
      <c r="A13" s="129" t="s">
        <v>2</v>
      </c>
      <c r="B13" s="129"/>
      <c r="C13" s="129"/>
      <c r="D13" s="129"/>
      <c r="E13" s="129" t="s">
        <v>4</v>
      </c>
      <c r="F13" s="129"/>
      <c r="G13" s="129"/>
      <c r="H13" s="129"/>
      <c r="I13" s="32" t="s">
        <v>5</v>
      </c>
      <c r="J13" s="22"/>
      <c r="K13" s="22"/>
    </row>
    <row r="14" spans="1:16" ht="13.15" customHeight="1" thickBot="1" x14ac:dyDescent="0.3">
      <c r="A14" s="128">
        <f>E8</f>
        <v>0</v>
      </c>
      <c r="B14" s="128"/>
      <c r="C14" s="128"/>
      <c r="D14" s="128"/>
      <c r="E14" s="96"/>
      <c r="F14" s="96"/>
      <c r="G14" s="96"/>
      <c r="H14" s="96"/>
      <c r="I14" s="41">
        <f>A14*E14</f>
        <v>0</v>
      </c>
      <c r="J14" s="22"/>
      <c r="K14" s="22"/>
    </row>
    <row r="15" spans="1:16" ht="13.15" customHeight="1" thickBot="1" x14ac:dyDescent="0.3">
      <c r="A15" s="38"/>
      <c r="B15" s="39"/>
      <c r="C15" s="39"/>
      <c r="D15" s="39"/>
      <c r="E15" s="39"/>
      <c r="F15" s="39"/>
      <c r="G15" s="39"/>
      <c r="H15" s="39"/>
      <c r="I15" s="39"/>
      <c r="J15" s="22"/>
      <c r="K15" s="22"/>
    </row>
    <row r="16" spans="1:16" ht="13.15" customHeight="1" thickBot="1" x14ac:dyDescent="0.3">
      <c r="A16" s="106" t="s">
        <v>3</v>
      </c>
      <c r="B16" s="106"/>
      <c r="C16" s="106"/>
      <c r="D16" s="106"/>
      <c r="E16" s="106"/>
      <c r="F16" s="106"/>
      <c r="G16" s="106"/>
      <c r="H16" s="106"/>
      <c r="I16" s="106"/>
      <c r="J16" s="22"/>
      <c r="K16" s="22"/>
    </row>
    <row r="17" spans="1:11" ht="13.15" customHeight="1" thickBot="1" x14ac:dyDescent="0.3">
      <c r="A17" s="129" t="s">
        <v>1</v>
      </c>
      <c r="B17" s="129"/>
      <c r="C17" s="129"/>
      <c r="D17" s="129"/>
      <c r="E17" s="129" t="s">
        <v>4</v>
      </c>
      <c r="F17" s="129"/>
      <c r="G17" s="129"/>
      <c r="H17" s="129"/>
      <c r="I17" s="32" t="s">
        <v>6</v>
      </c>
      <c r="J17" s="22"/>
      <c r="K17" s="22"/>
    </row>
    <row r="18" spans="1:11" ht="13.15" customHeight="1" thickBot="1" x14ac:dyDescent="0.3">
      <c r="A18" s="128">
        <f>I14</f>
        <v>0</v>
      </c>
      <c r="B18" s="128"/>
      <c r="C18" s="128"/>
      <c r="D18" s="128"/>
      <c r="E18" s="113"/>
      <c r="F18" s="113"/>
      <c r="G18" s="113"/>
      <c r="H18" s="113"/>
      <c r="I18" s="41" t="e">
        <f>A18/E18</f>
        <v>#DIV/0!</v>
      </c>
      <c r="J18" s="22"/>
      <c r="K18" s="22"/>
    </row>
    <row r="19" spans="1:11" ht="13.15" customHeight="1" thickBot="1" x14ac:dyDescent="0.3">
      <c r="A19" s="42"/>
      <c r="B19" s="43"/>
      <c r="C19" s="43"/>
      <c r="D19" s="43"/>
      <c r="E19" s="102" t="s">
        <v>7</v>
      </c>
      <c r="F19" s="103"/>
      <c r="G19" s="103"/>
      <c r="H19" s="104"/>
      <c r="I19" s="44" t="e">
        <f>ROUND(I18,0)</f>
        <v>#DIV/0!</v>
      </c>
      <c r="J19" s="22"/>
      <c r="K19" s="22"/>
    </row>
    <row r="20" spans="1:11" ht="12.75" customHeight="1" x14ac:dyDescent="0.25">
      <c r="A20" s="45"/>
      <c r="B20" s="46"/>
      <c r="C20" s="46"/>
      <c r="D20" s="46"/>
      <c r="E20" s="39"/>
      <c r="F20" s="39"/>
      <c r="G20" s="39"/>
      <c r="H20" s="39"/>
      <c r="I20" s="47"/>
      <c r="J20" s="22"/>
      <c r="K20" s="22"/>
    </row>
    <row r="21" spans="1:11" ht="13.15" customHeight="1" thickBot="1" x14ac:dyDescent="0.3">
      <c r="A21" s="39"/>
      <c r="B21" s="39"/>
      <c r="C21" s="39"/>
      <c r="D21" s="39"/>
      <c r="E21" s="39"/>
      <c r="F21" s="39"/>
      <c r="G21" s="39"/>
      <c r="H21" s="39"/>
      <c r="I21" s="39"/>
      <c r="J21" s="22"/>
      <c r="K21" s="22"/>
    </row>
    <row r="22" spans="1:11" ht="13.15" customHeight="1" thickBot="1" x14ac:dyDescent="0.3">
      <c r="A22" s="110" t="s">
        <v>19</v>
      </c>
      <c r="B22" s="111"/>
      <c r="C22" s="111"/>
      <c r="D22" s="111"/>
      <c r="E22" s="111"/>
      <c r="F22" s="111"/>
      <c r="G22" s="111"/>
      <c r="H22" s="111"/>
      <c r="I22" s="111"/>
      <c r="J22" s="112"/>
      <c r="K22" s="22"/>
    </row>
    <row r="23" spans="1:11" ht="13.15" customHeight="1" thickBot="1" x14ac:dyDescent="0.3">
      <c r="A23" s="49"/>
      <c r="B23" s="50"/>
      <c r="C23" s="50"/>
      <c r="D23" s="51"/>
      <c r="E23" s="120" t="s">
        <v>8</v>
      </c>
      <c r="F23" s="121"/>
      <c r="G23" s="121"/>
      <c r="H23" s="121"/>
      <c r="I23" s="122"/>
      <c r="J23" s="22"/>
      <c r="K23" s="22"/>
    </row>
    <row r="24" spans="1:11" ht="13.15" customHeight="1" thickBot="1" x14ac:dyDescent="0.3">
      <c r="A24" s="52"/>
      <c r="B24" s="53"/>
      <c r="C24" s="53"/>
      <c r="D24" s="53"/>
      <c r="E24" s="114" t="s">
        <v>9</v>
      </c>
      <c r="F24" s="123"/>
      <c r="G24" s="115"/>
      <c r="H24" s="114" t="s">
        <v>10</v>
      </c>
      <c r="I24" s="115"/>
      <c r="J24" s="54" t="s">
        <v>15</v>
      </c>
      <c r="K24" s="22"/>
    </row>
    <row r="25" spans="1:11" ht="13.15" customHeight="1" thickBot="1" x14ac:dyDescent="0.3">
      <c r="A25" s="55" t="s">
        <v>11</v>
      </c>
      <c r="B25" s="53"/>
      <c r="C25" s="53"/>
      <c r="D25" s="53"/>
      <c r="E25" s="131"/>
      <c r="F25" s="135"/>
      <c r="G25" s="132"/>
      <c r="H25" s="131"/>
      <c r="I25" s="132"/>
      <c r="J25" s="56">
        <f>(H25+E25)/2</f>
        <v>0</v>
      </c>
      <c r="K25" s="22"/>
    </row>
    <row r="26" spans="1:11" ht="13.15" customHeight="1" thickBot="1" x14ac:dyDescent="0.3">
      <c r="A26" s="45"/>
      <c r="B26" s="46"/>
      <c r="C26" s="46"/>
      <c r="D26" s="57"/>
      <c r="E26" s="22"/>
      <c r="F26" s="22"/>
      <c r="G26" s="22"/>
      <c r="H26" s="22"/>
      <c r="I26" s="22"/>
      <c r="J26" s="22"/>
      <c r="K26" s="22"/>
    </row>
    <row r="27" spans="1:11" ht="13.15" customHeight="1" thickBot="1" x14ac:dyDescent="0.3">
      <c r="A27" s="110" t="s">
        <v>12</v>
      </c>
      <c r="B27" s="111"/>
      <c r="C27" s="111"/>
      <c r="D27" s="111"/>
      <c r="E27" s="111"/>
      <c r="F27" s="111"/>
      <c r="G27" s="111"/>
      <c r="H27" s="111"/>
      <c r="I27" s="111"/>
      <c r="J27" s="112"/>
      <c r="K27" s="22"/>
    </row>
    <row r="28" spans="1:11" ht="13.15" customHeight="1" thickBot="1" x14ac:dyDescent="0.3">
      <c r="A28" s="49"/>
      <c r="B28" s="50"/>
      <c r="C28" s="50"/>
      <c r="D28" s="51"/>
      <c r="E28" s="120" t="s">
        <v>8</v>
      </c>
      <c r="F28" s="121"/>
      <c r="G28" s="121"/>
      <c r="H28" s="121"/>
      <c r="I28" s="122"/>
      <c r="J28" s="22"/>
      <c r="K28" s="22"/>
    </row>
    <row r="29" spans="1:11" ht="13.15" customHeight="1" thickBot="1" x14ac:dyDescent="0.3">
      <c r="A29" s="52"/>
      <c r="B29" s="53"/>
      <c r="C29" s="53"/>
      <c r="D29" s="53"/>
      <c r="E29" s="114" t="s">
        <v>9</v>
      </c>
      <c r="F29" s="123"/>
      <c r="G29" s="115"/>
      <c r="H29" s="114" t="s">
        <v>10</v>
      </c>
      <c r="I29" s="115"/>
      <c r="J29" s="54" t="s">
        <v>15</v>
      </c>
      <c r="K29" s="22"/>
    </row>
    <row r="30" spans="1:11" ht="13.15" customHeight="1" thickBot="1" x14ac:dyDescent="0.3">
      <c r="A30" s="55" t="s">
        <v>11</v>
      </c>
      <c r="B30" s="53"/>
      <c r="C30" s="53"/>
      <c r="D30" s="53"/>
      <c r="E30" s="124"/>
      <c r="F30" s="125"/>
      <c r="G30" s="126"/>
      <c r="H30" s="124"/>
      <c r="I30" s="126"/>
      <c r="J30" s="58">
        <f>(H30+E30)/2</f>
        <v>0</v>
      </c>
      <c r="K30" s="22"/>
    </row>
    <row r="31" spans="1:11" ht="13.15" customHeight="1" thickBot="1" x14ac:dyDescent="0.3">
      <c r="A31" s="2"/>
      <c r="B31" s="1"/>
      <c r="C31" s="1"/>
      <c r="D31" s="3"/>
      <c r="E31" s="136" t="s">
        <v>16</v>
      </c>
      <c r="F31" s="137"/>
      <c r="G31" s="137"/>
      <c r="H31" s="137"/>
      <c r="I31" s="138"/>
      <c r="J31" s="8">
        <f>(J25+J30)/2</f>
        <v>0</v>
      </c>
    </row>
    <row r="32" spans="1:11" ht="13.15" customHeight="1" thickBot="1" x14ac:dyDescent="0.3">
      <c r="A32" s="22"/>
      <c r="B32" s="22"/>
      <c r="C32" s="22"/>
      <c r="D32" s="22"/>
      <c r="E32" s="22"/>
      <c r="F32" s="22"/>
      <c r="G32" s="22"/>
      <c r="H32" s="22"/>
      <c r="I32" s="59" t="s">
        <v>7</v>
      </c>
      <c r="J32" s="8">
        <f>ROUND(J31,0)</f>
        <v>0</v>
      </c>
    </row>
    <row r="33" spans="1:9" ht="13.15" customHeight="1" thickBot="1" x14ac:dyDescent="0.3">
      <c r="A33" s="22"/>
      <c r="B33" s="22"/>
      <c r="C33" s="22"/>
      <c r="D33" s="22"/>
      <c r="E33" s="22"/>
      <c r="F33" s="22"/>
      <c r="G33" s="22"/>
      <c r="H33" s="22"/>
      <c r="I33" s="22"/>
    </row>
    <row r="34" spans="1:9" ht="13.15" customHeight="1" thickBot="1" x14ac:dyDescent="0.3">
      <c r="A34" s="97" t="s">
        <v>47</v>
      </c>
      <c r="B34" s="98"/>
      <c r="C34" s="98"/>
      <c r="D34" s="98"/>
      <c r="E34" s="98"/>
      <c r="F34" s="98"/>
      <c r="G34" s="98"/>
      <c r="H34" s="98"/>
      <c r="I34" s="99"/>
    </row>
    <row r="35" spans="1:9" ht="13.15" customHeight="1" thickBot="1" x14ac:dyDescent="0.3">
      <c r="A35" s="110" t="s">
        <v>3</v>
      </c>
      <c r="B35" s="111"/>
      <c r="C35" s="111"/>
      <c r="D35" s="112"/>
      <c r="E35" s="110" t="s">
        <v>13</v>
      </c>
      <c r="F35" s="111"/>
      <c r="G35" s="111"/>
      <c r="H35" s="112"/>
      <c r="I35" s="32" t="s">
        <v>14</v>
      </c>
    </row>
    <row r="36" spans="1:9" ht="13.15" customHeight="1" thickBot="1" x14ac:dyDescent="0.3">
      <c r="A36" s="133">
        <f>J32</f>
        <v>0</v>
      </c>
      <c r="B36" s="103"/>
      <c r="C36" s="103"/>
      <c r="D36" s="104"/>
      <c r="E36" s="134">
        <f>J32</f>
        <v>0</v>
      </c>
      <c r="F36" s="103"/>
      <c r="G36" s="103"/>
      <c r="H36" s="104"/>
      <c r="I36" s="60">
        <f>E36*A36</f>
        <v>0</v>
      </c>
    </row>
    <row r="37" spans="1:9" ht="13.15" customHeight="1" thickBot="1" x14ac:dyDescent="0.3"/>
    <row r="38" spans="1:9" ht="13.15" customHeight="1" thickBot="1" x14ac:dyDescent="0.3">
      <c r="A38" s="110" t="s">
        <v>42</v>
      </c>
      <c r="B38" s="111"/>
      <c r="C38" s="111"/>
      <c r="D38" s="111"/>
      <c r="E38" s="111"/>
      <c r="F38" s="111"/>
      <c r="G38" s="111"/>
      <c r="H38" s="112"/>
      <c r="I38" s="32" t="s">
        <v>17</v>
      </c>
    </row>
    <row r="39" spans="1:9" ht="13.15" customHeight="1" thickBot="1" x14ac:dyDescent="0.3">
      <c r="A39" s="118">
        <f>I36</f>
        <v>0</v>
      </c>
      <c r="B39" s="118"/>
      <c r="C39" s="118"/>
      <c r="D39" s="118"/>
      <c r="E39" s="119">
        <v>0.25</v>
      </c>
      <c r="F39" s="119"/>
      <c r="G39" s="119"/>
      <c r="H39" s="119"/>
      <c r="I39" s="61">
        <f>A39*E39</f>
        <v>0</v>
      </c>
    </row>
    <row r="40" spans="1:9" s="24" customFormat="1" ht="13.15" customHeight="1" thickBot="1" x14ac:dyDescent="0.3">
      <c r="A40" s="62"/>
      <c r="B40" s="62"/>
      <c r="C40" s="62"/>
      <c r="D40" s="62"/>
      <c r="E40" s="62"/>
      <c r="F40" s="62"/>
      <c r="G40" s="62"/>
      <c r="H40" s="62"/>
      <c r="I40" s="63"/>
    </row>
    <row r="41" spans="1:9" s="67" customFormat="1" ht="20.25" customHeight="1" thickBot="1" x14ac:dyDescent="0.3">
      <c r="A41" s="81" t="s">
        <v>48</v>
      </c>
      <c r="B41" s="82"/>
      <c r="C41" s="82"/>
      <c r="D41" s="82"/>
      <c r="E41" s="82"/>
      <c r="F41" s="82"/>
      <c r="G41" s="82"/>
      <c r="H41" s="82"/>
      <c r="I41" s="83"/>
    </row>
    <row r="42" spans="1:9" s="67" customFormat="1" ht="19.5" customHeight="1" thickBot="1" x14ac:dyDescent="0.3">
      <c r="A42" s="84" t="s">
        <v>49</v>
      </c>
      <c r="B42" s="85"/>
      <c r="C42" s="85"/>
      <c r="D42" s="86"/>
      <c r="E42" s="84" t="s">
        <v>50</v>
      </c>
      <c r="F42" s="85"/>
      <c r="G42" s="85"/>
      <c r="H42" s="86"/>
      <c r="I42" s="48" t="s">
        <v>14</v>
      </c>
    </row>
    <row r="43" spans="1:9" s="67" customFormat="1" ht="13.15" customHeight="1" thickBot="1" x14ac:dyDescent="0.3">
      <c r="A43" s="87"/>
      <c r="B43" s="88"/>
      <c r="C43" s="88"/>
      <c r="D43" s="89"/>
      <c r="E43" s="90" t="s">
        <v>51</v>
      </c>
      <c r="F43" s="91"/>
      <c r="G43" s="91"/>
      <c r="H43" s="92"/>
      <c r="I43" s="68">
        <f>(A43+(A43*25%))*135</f>
        <v>0</v>
      </c>
    </row>
    <row r="44" spans="1:9" s="67" customFormat="1" ht="22.5" customHeight="1" thickBot="1" x14ac:dyDescent="0.3">
      <c r="A44" s="69"/>
      <c r="B44" s="70"/>
      <c r="C44" s="70"/>
      <c r="D44" s="70"/>
      <c r="E44" s="71"/>
      <c r="F44" s="70"/>
      <c r="G44" s="70"/>
      <c r="H44" s="70"/>
      <c r="I44" s="72"/>
    </row>
    <row r="45" spans="1:9" s="67" customFormat="1" ht="13.15" customHeight="1" thickBot="1" x14ac:dyDescent="0.3">
      <c r="A45" s="81" t="s">
        <v>57</v>
      </c>
      <c r="B45" s="82"/>
      <c r="C45" s="82"/>
      <c r="D45" s="82"/>
      <c r="E45" s="82"/>
      <c r="F45" s="82"/>
      <c r="G45" s="82"/>
      <c r="H45" s="83"/>
      <c r="I45" s="73"/>
    </row>
    <row r="46" spans="1:9" s="67" customFormat="1" ht="13.15" customHeight="1" thickBot="1" x14ac:dyDescent="0.3">
      <c r="A46" s="84" t="s">
        <v>52</v>
      </c>
      <c r="B46" s="85"/>
      <c r="C46" s="86"/>
      <c r="D46" s="84" t="s">
        <v>53</v>
      </c>
      <c r="E46" s="85"/>
      <c r="F46" s="85"/>
      <c r="G46" s="84" t="s">
        <v>54</v>
      </c>
      <c r="H46" s="85"/>
      <c r="I46" s="74">
        <v>0.6</v>
      </c>
    </row>
    <row r="47" spans="1:9" s="67" customFormat="1" ht="20.25" customHeight="1" thickBot="1" x14ac:dyDescent="0.3">
      <c r="A47" s="93">
        <f>I39</f>
        <v>0</v>
      </c>
      <c r="B47" s="94"/>
      <c r="C47" s="95"/>
      <c r="D47" s="93">
        <f>I43</f>
        <v>0</v>
      </c>
      <c r="E47" s="94"/>
      <c r="F47" s="94"/>
      <c r="G47" s="93">
        <f>(A47+D47)/2</f>
        <v>0</v>
      </c>
      <c r="H47" s="95"/>
      <c r="I47" s="75">
        <f>G47*60%</f>
        <v>0</v>
      </c>
    </row>
    <row r="48" spans="1:9" s="24" customFormat="1" ht="13.15" customHeight="1" x14ac:dyDescent="0.25">
      <c r="A48" s="62"/>
      <c r="B48" s="62"/>
      <c r="C48" s="62"/>
      <c r="D48" s="62"/>
      <c r="E48" s="62"/>
      <c r="F48" s="62"/>
      <c r="G48" s="62"/>
      <c r="H48" s="62"/>
      <c r="I48" s="63"/>
    </row>
    <row r="49" spans="1:12" s="24" customFormat="1" ht="15.75" thickBot="1" x14ac:dyDescent="0.3">
      <c r="A49" s="21"/>
      <c r="B49" s="22"/>
      <c r="C49" s="22"/>
      <c r="D49" s="22"/>
      <c r="E49" s="22"/>
      <c r="F49" s="22"/>
      <c r="G49" s="22"/>
      <c r="H49" s="22"/>
      <c r="I49" s="22"/>
    </row>
    <row r="50" spans="1:12" s="24" customFormat="1" ht="15.75" thickBot="1" x14ac:dyDescent="0.3">
      <c r="A50" s="97" t="s">
        <v>25</v>
      </c>
      <c r="B50" s="98"/>
      <c r="C50" s="98"/>
      <c r="D50" s="98"/>
      <c r="E50" s="99"/>
      <c r="F50" s="97" t="s">
        <v>24</v>
      </c>
      <c r="G50" s="98"/>
      <c r="H50" s="99"/>
      <c r="I50" s="66" t="s">
        <v>23</v>
      </c>
    </row>
    <row r="51" spans="1:12" ht="13.15" customHeight="1" thickBot="1" x14ac:dyDescent="0.3">
      <c r="A51" s="130"/>
      <c r="B51" s="130"/>
      <c r="C51" s="130"/>
      <c r="D51" s="130"/>
      <c r="E51" s="130"/>
      <c r="F51" s="80"/>
      <c r="G51" s="80"/>
      <c r="H51" s="80"/>
      <c r="I51" s="76">
        <f>F51*A51</f>
        <v>0</v>
      </c>
      <c r="J51" s="7"/>
    </row>
    <row r="52" spans="1:12" ht="13.15" customHeight="1" thickBot="1" x14ac:dyDescent="0.3">
      <c r="A52" s="101"/>
      <c r="B52" s="101"/>
      <c r="C52" s="101"/>
      <c r="D52" s="101"/>
      <c r="E52" s="101"/>
      <c r="F52" s="96"/>
      <c r="G52" s="96"/>
      <c r="H52" s="96"/>
      <c r="I52" s="76">
        <f>F52*A52</f>
        <v>0</v>
      </c>
      <c r="J52" s="7"/>
      <c r="L52" s="64"/>
    </row>
    <row r="53" spans="1:12" ht="13.15" customHeight="1" thickBot="1" x14ac:dyDescent="0.3">
      <c r="A53" s="101"/>
      <c r="B53" s="101"/>
      <c r="C53" s="101"/>
      <c r="D53" s="101"/>
      <c r="E53" s="101"/>
      <c r="F53" s="96"/>
      <c r="G53" s="96"/>
      <c r="H53" s="96"/>
      <c r="I53" s="76">
        <f>F53*A53</f>
        <v>0</v>
      </c>
      <c r="J53" s="7"/>
    </row>
    <row r="54" spans="1:12" ht="13.15" customHeight="1" thickBot="1" x14ac:dyDescent="0.3">
      <c r="A54" s="101"/>
      <c r="B54" s="101"/>
      <c r="C54" s="101"/>
      <c r="D54" s="101"/>
      <c r="E54" s="101"/>
      <c r="F54" s="96"/>
      <c r="G54" s="96"/>
      <c r="H54" s="96"/>
      <c r="I54" s="76">
        <f>F54*A54</f>
        <v>0</v>
      </c>
      <c r="J54" s="7"/>
    </row>
    <row r="55" spans="1:12" ht="13.15" customHeight="1" thickBot="1" x14ac:dyDescent="0.3">
      <c r="A55" s="22"/>
      <c r="B55" s="22"/>
      <c r="C55" s="22"/>
      <c r="D55" s="22"/>
      <c r="E55" s="22"/>
      <c r="F55" s="97" t="s">
        <v>26</v>
      </c>
      <c r="G55" s="98"/>
      <c r="H55" s="99"/>
      <c r="I55" s="77">
        <f>I51+I52+I53+I54</f>
        <v>0</v>
      </c>
    </row>
    <row r="56" spans="1:12" s="24" customFormat="1" ht="13.15" customHeight="1" x14ac:dyDescent="0.25">
      <c r="A56" s="22"/>
      <c r="B56" s="22"/>
      <c r="C56" s="22"/>
      <c r="D56" s="22"/>
      <c r="E56" s="22"/>
      <c r="F56" s="78"/>
      <c r="G56" s="78"/>
      <c r="H56" s="78"/>
      <c r="I56" s="145"/>
    </row>
    <row r="57" spans="1:12" ht="13.15" customHeight="1" thickBot="1" x14ac:dyDescent="0.3">
      <c r="A57" s="22"/>
      <c r="B57" s="22"/>
      <c r="C57" s="22"/>
      <c r="D57" s="22"/>
      <c r="E57" s="22"/>
      <c r="F57" s="22"/>
      <c r="G57" s="22"/>
      <c r="H57" s="22"/>
      <c r="I57" s="22"/>
    </row>
    <row r="58" spans="1:12" ht="32.25" customHeight="1" thickBot="1" x14ac:dyDescent="0.3">
      <c r="A58" s="146" t="s">
        <v>58</v>
      </c>
      <c r="B58" s="146"/>
      <c r="C58" s="146"/>
      <c r="D58" s="146"/>
      <c r="E58" s="146"/>
      <c r="F58" s="146"/>
      <c r="G58" s="146"/>
      <c r="H58" s="146"/>
      <c r="I58" s="61">
        <f>I47-I55</f>
        <v>0</v>
      </c>
    </row>
    <row r="59" spans="1:12" ht="13.15" customHeight="1" thickBot="1" x14ac:dyDescent="0.3">
      <c r="A59" s="22"/>
      <c r="B59" s="22"/>
      <c r="C59" s="22"/>
      <c r="D59" s="22"/>
      <c r="E59" s="22"/>
      <c r="F59" s="106" t="s">
        <v>27</v>
      </c>
      <c r="G59" s="106"/>
      <c r="H59" s="106"/>
      <c r="I59" s="76">
        <f>ROUND(I58,0)</f>
        <v>0</v>
      </c>
    </row>
    <row r="60" spans="1:12" s="23" customFormat="1" ht="13.15" customHeight="1" thickBot="1" x14ac:dyDescent="0.3">
      <c r="A60" s="100"/>
      <c r="B60" s="100"/>
      <c r="C60" s="100"/>
      <c r="D60" s="100"/>
      <c r="E60" s="100"/>
      <c r="F60" s="97" t="s">
        <v>46</v>
      </c>
      <c r="G60" s="98"/>
      <c r="H60" s="99"/>
      <c r="I60" s="76"/>
    </row>
    <row r="61" spans="1:12" s="22" customFormat="1" ht="13.5" customHeight="1" thickBot="1" x14ac:dyDescent="0.3">
      <c r="A61" s="105"/>
      <c r="B61" s="105"/>
      <c r="C61" s="105"/>
      <c r="D61" s="105"/>
      <c r="E61" s="105"/>
      <c r="F61" s="102">
        <f>I6</f>
        <v>0</v>
      </c>
      <c r="G61" s="103"/>
      <c r="H61" s="104"/>
      <c r="I61" s="79">
        <f>I59*(F61/1000)</f>
        <v>0</v>
      </c>
    </row>
    <row r="62" spans="1:12" s="22" customFormat="1" ht="13.15" customHeight="1" thickBot="1" x14ac:dyDescent="0.3">
      <c r="A62" s="39"/>
      <c r="B62" s="39"/>
      <c r="C62" s="39"/>
      <c r="D62" s="39"/>
      <c r="E62" s="39"/>
      <c r="F62" s="97" t="s">
        <v>27</v>
      </c>
      <c r="G62" s="98"/>
      <c r="H62" s="99"/>
      <c r="I62" s="76">
        <f>ROUND(I61,0)</f>
        <v>0</v>
      </c>
    </row>
    <row r="63" spans="1:12" s="22" customFormat="1" ht="13.15" customHeight="1" x14ac:dyDescent="0.25">
      <c r="A63" s="4"/>
      <c r="B63" s="23"/>
      <c r="C63" s="4"/>
      <c r="D63" s="4"/>
      <c r="E63" s="4"/>
      <c r="F63" s="4"/>
      <c r="G63" s="4"/>
      <c r="H63" s="4"/>
      <c r="I63" s="23"/>
    </row>
    <row r="64" spans="1:12" s="23" customFormat="1" ht="13.15" customHeight="1" x14ac:dyDescent="0.25">
      <c r="A64" s="4"/>
      <c r="B64" s="4"/>
      <c r="C64" s="4"/>
      <c r="D64" s="4"/>
      <c r="E64" s="4"/>
      <c r="F64" s="4"/>
      <c r="G64" s="4"/>
      <c r="H64" s="5"/>
      <c r="I64" s="6"/>
    </row>
    <row r="65" spans="1:10" s="23" customFormat="1" ht="13.15" customHeight="1" x14ac:dyDescent="0.25">
      <c r="A65" s="100"/>
      <c r="B65" s="100"/>
      <c r="C65" s="100"/>
      <c r="D65" s="100"/>
      <c r="E65" s="26"/>
      <c r="F65" s="27"/>
      <c r="G65" s="27"/>
      <c r="H65" s="28"/>
      <c r="I65" s="29"/>
    </row>
    <row r="66" spans="1:10" s="23" customFormat="1" ht="13.15" customHeight="1" x14ac:dyDescent="0.25">
      <c r="A66" s="27"/>
      <c r="B66" s="27"/>
      <c r="C66" s="27"/>
      <c r="D66" s="27"/>
      <c r="E66" s="27"/>
      <c r="F66" s="27"/>
      <c r="G66" s="27"/>
      <c r="H66" s="28"/>
      <c r="I66" s="29"/>
      <c r="J66" s="6"/>
    </row>
    <row r="67" spans="1:10" s="25" customFormat="1" ht="13.15" customHeight="1" x14ac:dyDescent="0.25">
      <c r="E67" s="33"/>
      <c r="F67" s="33"/>
      <c r="G67" s="33"/>
      <c r="H67" s="33"/>
      <c r="I67" s="33"/>
    </row>
    <row r="68" spans="1:10" ht="33.75" customHeight="1" x14ac:dyDescent="0.25">
      <c r="B68" s="23"/>
      <c r="C68" s="23"/>
      <c r="D68" s="23"/>
    </row>
  </sheetData>
  <mergeCells count="74">
    <mergeCell ref="A17:D17"/>
    <mergeCell ref="E17:H17"/>
    <mergeCell ref="A51:E51"/>
    <mergeCell ref="A52:E52"/>
    <mergeCell ref="H25:I25"/>
    <mergeCell ref="E19:H19"/>
    <mergeCell ref="F50:H50"/>
    <mergeCell ref="A50:E50"/>
    <mergeCell ref="A38:H38"/>
    <mergeCell ref="A36:D36"/>
    <mergeCell ref="E36:H36"/>
    <mergeCell ref="E25:G25"/>
    <mergeCell ref="H29:I29"/>
    <mergeCell ref="E31:I31"/>
    <mergeCell ref="H30:I30"/>
    <mergeCell ref="E24:G24"/>
    <mergeCell ref="E30:G30"/>
    <mergeCell ref="A22:J22"/>
    <mergeCell ref="E6:H6"/>
    <mergeCell ref="E18:H18"/>
    <mergeCell ref="A14:D14"/>
    <mergeCell ref="A18:D18"/>
    <mergeCell ref="E13:H13"/>
    <mergeCell ref="A13:D13"/>
    <mergeCell ref="E14:H14"/>
    <mergeCell ref="A16:I16"/>
    <mergeCell ref="A39:D39"/>
    <mergeCell ref="E39:H39"/>
    <mergeCell ref="E23:I23"/>
    <mergeCell ref="E28:I28"/>
    <mergeCell ref="E29:G29"/>
    <mergeCell ref="A1:J1"/>
    <mergeCell ref="A35:D35"/>
    <mergeCell ref="E35:H35"/>
    <mergeCell ref="A8:D8"/>
    <mergeCell ref="A10:D10"/>
    <mergeCell ref="A12:I12"/>
    <mergeCell ref="E8:H8"/>
    <mergeCell ref="E10:H10"/>
    <mergeCell ref="A5:D5"/>
    <mergeCell ref="A34:I34"/>
    <mergeCell ref="A27:J27"/>
    <mergeCell ref="H24:I24"/>
    <mergeCell ref="A3:J3"/>
    <mergeCell ref="J6:J10"/>
    <mergeCell ref="A6:D6"/>
    <mergeCell ref="E5:H5"/>
    <mergeCell ref="F52:H52"/>
    <mergeCell ref="F55:H55"/>
    <mergeCell ref="A65:D65"/>
    <mergeCell ref="A53:E53"/>
    <mergeCell ref="F62:H62"/>
    <mergeCell ref="F61:H61"/>
    <mergeCell ref="F60:H60"/>
    <mergeCell ref="A61:E61"/>
    <mergeCell ref="A60:E60"/>
    <mergeCell ref="A58:H58"/>
    <mergeCell ref="F59:H59"/>
    <mergeCell ref="A54:E54"/>
    <mergeCell ref="F54:H54"/>
    <mergeCell ref="F53:H53"/>
    <mergeCell ref="F51:H51"/>
    <mergeCell ref="A41:I41"/>
    <mergeCell ref="A42:D42"/>
    <mergeCell ref="E42:H42"/>
    <mergeCell ref="A43:D43"/>
    <mergeCell ref="E43:H43"/>
    <mergeCell ref="A45:H45"/>
    <mergeCell ref="A46:C46"/>
    <mergeCell ref="D46:F46"/>
    <mergeCell ref="G46:H46"/>
    <mergeCell ref="A47:C47"/>
    <mergeCell ref="D47:F47"/>
    <mergeCell ref="G47:H47"/>
  </mergeCells>
  <pageMargins left="0.25" right="0.25" top="0.75" bottom="0.75" header="0.3" footer="0.3"/>
  <pageSetup paperSize="9" scale="8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C10"/>
  <sheetViews>
    <sheetView workbookViewId="0">
      <selection activeCell="C12" sqref="C12"/>
    </sheetView>
  </sheetViews>
  <sheetFormatPr defaultRowHeight="15" x14ac:dyDescent="0.25"/>
  <cols>
    <col min="1" max="1" width="13.85546875" bestFit="1" customWidth="1"/>
    <col min="2" max="2" width="16.7109375" customWidth="1"/>
    <col min="3" max="3" width="88.42578125" customWidth="1"/>
  </cols>
  <sheetData>
    <row r="1" spans="1:3" x14ac:dyDescent="0.25">
      <c r="A1" s="139" t="s">
        <v>44</v>
      </c>
      <c r="B1" s="139"/>
      <c r="C1" s="139"/>
    </row>
    <row r="3" spans="1:3" x14ac:dyDescent="0.25">
      <c r="A3" s="15" t="s">
        <v>28</v>
      </c>
      <c r="B3" s="16"/>
      <c r="C3" s="17"/>
    </row>
    <row r="4" spans="1:3" x14ac:dyDescent="0.25">
      <c r="A4" s="15"/>
      <c r="B4" s="16"/>
      <c r="C4" s="17"/>
    </row>
    <row r="5" spans="1:3" x14ac:dyDescent="0.25">
      <c r="A5" s="15" t="s">
        <v>43</v>
      </c>
      <c r="B5" s="18">
        <f>Comma48!I59</f>
        <v>0</v>
      </c>
      <c r="C5" s="17" t="s">
        <v>29</v>
      </c>
    </row>
    <row r="6" spans="1:3" x14ac:dyDescent="0.25">
      <c r="A6" s="15" t="s">
        <v>30</v>
      </c>
      <c r="B6" s="16">
        <f>Comma48!I6</f>
        <v>0</v>
      </c>
      <c r="C6" s="17" t="s">
        <v>31</v>
      </c>
    </row>
    <row r="7" spans="1:3" x14ac:dyDescent="0.25">
      <c r="A7" s="15" t="s">
        <v>32</v>
      </c>
      <c r="B7" s="19">
        <v>99</v>
      </c>
      <c r="C7" s="17" t="s">
        <v>33</v>
      </c>
    </row>
    <row r="8" spans="1:3" ht="15" customHeight="1" x14ac:dyDescent="0.25">
      <c r="A8" s="15" t="s">
        <v>34</v>
      </c>
      <c r="B8" s="19"/>
      <c r="C8" s="20" t="s">
        <v>36</v>
      </c>
    </row>
    <row r="9" spans="1:3" ht="15.75" thickBot="1" x14ac:dyDescent="0.3">
      <c r="A9" s="9"/>
      <c r="B9" s="10"/>
      <c r="C9" s="11"/>
    </row>
    <row r="10" spans="1:3" ht="15.75" thickBot="1" x14ac:dyDescent="0.3">
      <c r="A10" s="12" t="s">
        <v>35</v>
      </c>
      <c r="B10" s="13">
        <f>B5*(B6/1000)*0.5*(B7-B8)/B7</f>
        <v>0</v>
      </c>
      <c r="C10" s="11"/>
    </row>
  </sheetData>
  <mergeCells count="1">
    <mergeCell ref="A1:C1"/>
  </mergeCells>
  <pageMargins left="0.7" right="0.7" top="0.75" bottom="0.75" header="0.3" footer="0.3"/>
  <pageSetup paperSize="9"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14"/>
  <sheetViews>
    <sheetView workbookViewId="0">
      <selection activeCell="C18" sqref="C18"/>
    </sheetView>
  </sheetViews>
  <sheetFormatPr defaultRowHeight="15" x14ac:dyDescent="0.25"/>
  <cols>
    <col min="1" max="1" width="13.85546875" bestFit="1" customWidth="1"/>
    <col min="2" max="2" width="16.7109375" customWidth="1"/>
    <col min="3" max="3" width="88.42578125" customWidth="1"/>
  </cols>
  <sheetData>
    <row r="1" spans="1:7" x14ac:dyDescent="0.25">
      <c r="A1" s="141" t="s">
        <v>45</v>
      </c>
      <c r="B1" s="142"/>
      <c r="C1" s="143"/>
    </row>
    <row r="3" spans="1:7" x14ac:dyDescent="0.25">
      <c r="A3" s="15" t="s">
        <v>39</v>
      </c>
      <c r="B3" s="16"/>
      <c r="C3" s="17"/>
    </row>
    <row r="4" spans="1:7" x14ac:dyDescent="0.25">
      <c r="A4" s="140" t="s">
        <v>38</v>
      </c>
      <c r="B4" s="140"/>
      <c r="C4" s="140"/>
    </row>
    <row r="5" spans="1:7" x14ac:dyDescent="0.25">
      <c r="A5" s="15"/>
      <c r="B5" s="16"/>
      <c r="C5" s="17"/>
    </row>
    <row r="6" spans="1:7" x14ac:dyDescent="0.25">
      <c r="A6" s="15" t="s">
        <v>43</v>
      </c>
      <c r="B6" s="18">
        <f>'Svincolo dir. proprietà'!B5</f>
        <v>0</v>
      </c>
      <c r="C6" s="17" t="s">
        <v>29</v>
      </c>
    </row>
    <row r="7" spans="1:7" x14ac:dyDescent="0.25">
      <c r="A7" s="15" t="s">
        <v>30</v>
      </c>
      <c r="B7" s="16">
        <f>Comma48!I6</f>
        <v>0</v>
      </c>
      <c r="C7" s="17" t="s">
        <v>31</v>
      </c>
    </row>
    <row r="8" spans="1:7" x14ac:dyDescent="0.25">
      <c r="A8" s="15" t="s">
        <v>32</v>
      </c>
      <c r="B8" s="19">
        <v>99</v>
      </c>
      <c r="C8" s="17" t="s">
        <v>33</v>
      </c>
    </row>
    <row r="9" spans="1:7" ht="15" customHeight="1" x14ac:dyDescent="0.25">
      <c r="A9" s="15" t="s">
        <v>34</v>
      </c>
      <c r="B9" s="19"/>
      <c r="C9" s="20" t="s">
        <v>36</v>
      </c>
    </row>
    <row r="10" spans="1:7" ht="15.75" thickBot="1" x14ac:dyDescent="0.3">
      <c r="A10" s="9"/>
      <c r="B10" s="10"/>
      <c r="C10" s="11"/>
    </row>
    <row r="11" spans="1:7" ht="15.75" thickBot="1" x14ac:dyDescent="0.3">
      <c r="A11" s="12" t="s">
        <v>37</v>
      </c>
      <c r="B11" s="13">
        <f>(B6*(B7/1000)*0.5*(B8-B9)/B8)*0.5</f>
        <v>0</v>
      </c>
      <c r="C11" s="11"/>
    </row>
    <row r="12" spans="1:7" ht="16.5" thickBot="1" x14ac:dyDescent="0.3">
      <c r="A12" s="30" t="s">
        <v>7</v>
      </c>
      <c r="B12" s="31">
        <f>ROUND(B11,0)</f>
        <v>0</v>
      </c>
    </row>
    <row r="14" spans="1:7" x14ac:dyDescent="0.25">
      <c r="D14" s="144"/>
      <c r="E14" s="144"/>
      <c r="F14" s="144"/>
      <c r="G14" s="144"/>
    </row>
  </sheetData>
  <mergeCells count="3">
    <mergeCell ref="A4:C4"/>
    <mergeCell ref="A1:C1"/>
    <mergeCell ref="D14:G14"/>
  </mergeCells>
  <pageMargins left="0.7" right="0.7" top="0.75" bottom="0.75" header="0.3" footer="0.3"/>
  <pageSetup paperSize="9" scale="8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Comma48</vt:lpstr>
      <vt:lpstr>Svincolo dir. proprietà</vt:lpstr>
      <vt:lpstr>Svincolo dir. superficie</vt:lpstr>
      <vt:lpstr>Comma48!Area_stampa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awemo MarcP</dc:creator>
  <cp:lastModifiedBy>Clorinda</cp:lastModifiedBy>
  <cp:lastPrinted>2021-09-21T15:09:13Z</cp:lastPrinted>
  <dcterms:created xsi:type="dcterms:W3CDTF">2020-12-29T14:07:09Z</dcterms:created>
  <dcterms:modified xsi:type="dcterms:W3CDTF">2021-10-07T14:55:26Z</dcterms:modified>
</cp:coreProperties>
</file>